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Sunbal\Downloads\"/>
    </mc:Choice>
  </mc:AlternateContent>
  <xr:revisionPtr revIDLastSave="0" documentId="13_ncr:1_{505F441D-A4A2-41C9-AADD-B5A90EB9C85D}" xr6:coauthVersionLast="47" xr6:coauthVersionMax="47" xr10:uidLastSave="{00000000-0000-0000-0000-000000000000}"/>
  <bookViews>
    <workbookView xWindow="-120" yWindow="-120" windowWidth="20730" windowHeight="11160" xr2:uid="{00000000-000D-0000-FFFF-FFFF00000000}"/>
  </bookViews>
  <sheets>
    <sheet name="Startup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 i="1" l="1"/>
  <c r="H10" i="1"/>
  <c r="H11" i="1"/>
  <c r="H12" i="1"/>
  <c r="I12" i="1" s="1"/>
  <c r="H13" i="1"/>
  <c r="H14" i="1"/>
  <c r="H15" i="1"/>
  <c r="I15" i="1" s="1"/>
  <c r="H16" i="1"/>
  <c r="H17" i="1"/>
  <c r="I17" i="1" s="1"/>
  <c r="H18" i="1"/>
  <c r="I18" i="1" s="1"/>
  <c r="H19" i="1"/>
  <c r="I19" i="1" s="1"/>
  <c r="H20" i="1"/>
  <c r="I20" i="1" s="1"/>
  <c r="H21" i="1"/>
  <c r="H22" i="1"/>
  <c r="I22" i="1" s="1"/>
  <c r="H27" i="1"/>
  <c r="H28" i="1"/>
  <c r="H29" i="1"/>
  <c r="H30" i="1"/>
  <c r="H31" i="1"/>
  <c r="H32" i="1"/>
  <c r="I32" i="1" s="1"/>
  <c r="H33" i="1"/>
  <c r="I33" i="1" s="1"/>
  <c r="H34" i="1"/>
  <c r="I34" i="1" s="1"/>
  <c r="H35" i="1"/>
  <c r="I35" i="1" s="1"/>
  <c r="H36" i="1"/>
  <c r="I36" i="1" s="1"/>
  <c r="F40" i="1"/>
  <c r="G9" i="1" s="1"/>
  <c r="C40" i="1"/>
  <c r="D11" i="1" s="1"/>
  <c r="F37" i="1"/>
  <c r="C37" i="1"/>
  <c r="F23" i="1"/>
  <c r="C23" i="1"/>
  <c r="D30" i="1"/>
  <c r="D21" i="1"/>
  <c r="D17" i="1"/>
  <c r="D35" i="1"/>
  <c r="D28" i="1"/>
  <c r="D18" i="1"/>
  <c r="D10" i="1"/>
  <c r="D32" i="1"/>
  <c r="D20" i="1"/>
  <c r="D14" i="1"/>
  <c r="D29" i="1"/>
  <c r="D37" i="1"/>
  <c r="D34" i="1"/>
  <c r="D27" i="1"/>
  <c r="D15" i="1"/>
  <c r="D13" i="1"/>
  <c r="G16" i="1"/>
  <c r="D9" i="1"/>
  <c r="G32" i="1"/>
  <c r="D36" i="1"/>
  <c r="D31" i="1"/>
  <c r="D22" i="1"/>
  <c r="D16" i="1"/>
  <c r="G33" i="1" l="1"/>
  <c r="G23" i="1"/>
  <c r="G27" i="1"/>
  <c r="D33" i="1"/>
  <c r="D12" i="1"/>
  <c r="G18" i="1"/>
  <c r="H23" i="1"/>
  <c r="I23" i="1" s="1"/>
  <c r="G28" i="1"/>
  <c r="H40" i="1"/>
  <c r="G36" i="1"/>
  <c r="G37" i="1"/>
  <c r="G31" i="1"/>
  <c r="D19" i="1"/>
  <c r="D40" i="1" s="1"/>
  <c r="D23" i="1"/>
  <c r="G35" i="1"/>
  <c r="G15" i="1"/>
  <c r="G17" i="1"/>
  <c r="H37" i="1"/>
  <c r="I37" i="1" s="1"/>
  <c r="G21" i="1"/>
  <c r="G11" i="1"/>
  <c r="G12" i="1"/>
  <c r="G14" i="1"/>
  <c r="G13" i="1"/>
  <c r="I9" i="1"/>
  <c r="G34" i="1"/>
  <c r="G10" i="1"/>
  <c r="G40" i="1" s="1"/>
  <c r="G29" i="1"/>
  <c r="G22" i="1"/>
  <c r="G20" i="1"/>
  <c r="G30" i="1"/>
  <c r="G19" i="1"/>
  <c r="I27" i="1" l="1"/>
  <c r="I13" i="1"/>
  <c r="I21" i="1"/>
  <c r="I31" i="1"/>
  <c r="I28" i="1"/>
  <c r="I29" i="1"/>
  <c r="I16" i="1"/>
  <c r="I11" i="1"/>
  <c r="I14" i="1"/>
  <c r="I10" i="1"/>
  <c r="I30" i="1"/>
  <c r="I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Vickers</author>
  </authors>
  <commentList>
    <comment ref="A2" authorId="0" shapeId="0" xr:uid="{00000000-0006-0000-0000-000001000000}">
      <text>
        <r>
          <rPr>
            <b/>
            <sz val="8"/>
            <color indexed="81"/>
            <rFont val="Tahoma"/>
            <family val="2"/>
          </rPr>
          <t xml:space="preserve">This spreadsheet helps you to budget the amount of capital you will need to start 
your business and then monitor those expenditures. It adds up both one time costs 
and on going costs (monthly costs). It assumes that you should have enough up 
front capital to pay for several months worth of costs. </t>
        </r>
      </text>
    </comment>
  </commentList>
</comments>
</file>

<file path=xl/sharedStrings.xml><?xml version="1.0" encoding="utf-8"?>
<sst xmlns="http://schemas.openxmlformats.org/spreadsheetml/2006/main" count="41" uniqueCount="36">
  <si>
    <t>Startup Budget</t>
  </si>
  <si>
    <t>Cash Needed</t>
  </si>
  <si>
    <t xml:space="preserve">% of </t>
  </si>
  <si>
    <t>Actual Cash</t>
  </si>
  <si>
    <t>to Start</t>
  </si>
  <si>
    <t>Total</t>
  </si>
  <si>
    <t>Spent</t>
  </si>
  <si>
    <t>Variance</t>
  </si>
  <si>
    <t>Monthly Costs</t>
  </si>
  <si>
    <t>Salary of owner-manager</t>
  </si>
  <si>
    <t>All other salaries and wages</t>
  </si>
  <si>
    <t>Rent</t>
  </si>
  <si>
    <t>Advertising</t>
  </si>
  <si>
    <t>Delivery expense</t>
  </si>
  <si>
    <t>Supplies</t>
  </si>
  <si>
    <t>Telephone</t>
  </si>
  <si>
    <t>Other utilities</t>
  </si>
  <si>
    <t>Insurance</t>
  </si>
  <si>
    <t>Taxes, including social security</t>
  </si>
  <si>
    <t>Interest</t>
  </si>
  <si>
    <t>Maintenance</t>
  </si>
  <si>
    <t>Legal and other professional fees</t>
  </si>
  <si>
    <t>Miscellaneous</t>
  </si>
  <si>
    <t xml:space="preserve">     Subtotal</t>
  </si>
  <si>
    <t>One-Time Costs</t>
  </si>
  <si>
    <t>Fixtures and Equipment</t>
  </si>
  <si>
    <t>Decorating and remodeling</t>
  </si>
  <si>
    <t>Installation charges</t>
  </si>
  <si>
    <t>Starting inventory</t>
  </si>
  <si>
    <t>Deposits with public utilities</t>
  </si>
  <si>
    <t>Licenses and permits</t>
  </si>
  <si>
    <t>Advertising and promotion for opening</t>
  </si>
  <si>
    <t>Cash</t>
  </si>
  <si>
    <t>Other</t>
  </si>
  <si>
    <t>Totals</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</si>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</sst>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0.0%"/>
    <numFmt numFmtId="165" formatCode="mm/dd/yy"/>
  </numFmts>
  <fonts count="11" x14ac:knownFonts="1">
    <font>
      <sz val="10"/>
      <name val="Arial"/>
    </font>
    <font>
      <sz val="10"/>
      <name val="Arial"/>
      <family val="2"/>
    </font>
    <font>
      <sz val="10"/>
      <color indexed="8"/>
      <name val="Arial"/>
      <family val="2"/>
    </font>
    <font>
      <b/>
      <sz val="8"/>
      <color indexed="81"/>
      <name val="Tahoma"/>
      <family val="2"/>
    </font>
    <font>
      <sz val="10"/>
      <name val="Lato"/>
      <family val="2"/>
    </font>
    <font>
      <sz val="10"/>
      <color indexed="8"/>
      <name val="Lato"/>
      <family val="2"/>
    </font>
    <font>
      <b/>
      <sz val="10"/>
      <color indexed="8"/>
      <name val="Lato"/>
      <family val="2"/>
    </font>
    <font>
      <b/>
      <sz val="24"/>
      <color theme="1"/>
      <name val="Lato"/>
      <family val="2"/>
    </font>
    <font>
      <b/>
      <sz val="9"/>
      <color indexed="8"/>
      <name val="Lato"/>
      <family val="2"/>
    </font>
    <font>
      <b/>
      <sz val="10"/>
      <color theme="4"/>
      <name val="Lato"/>
      <family val="2"/>
    </font>
    <font>
      <b/>
      <sz val="9"/>
      <name val="Lato"/>
      <family val="2"/>
    </font>
  </fonts>
  <fills count="5">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s>
  <borders count="6">
    <border>
      <left/>
      <right/>
      <top/>
      <bottom/>
      <diagonal/>
    </border>
    <border>
      <left/>
      <right/>
      <top style="thin">
        <color indexed="8"/>
      </top>
      <bottom/>
      <diagonal/>
    </border>
    <border>
      <left/>
      <right/>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31">
    <xf numFmtId="0" fontId="0" fillId="0" borderId="0" xfId="0"/>
    <xf numFmtId="0" fontId="1" fillId="0" borderId="0" xfId="0" applyFont="1" applyProtection="1"/>
    <xf numFmtId="0" fontId="2" fillId="0" borderId="0" xfId="0" applyFont="1" applyFill="1" applyProtection="1"/>
    <xf numFmtId="164" fontId="2" fillId="0" borderId="0" xfId="0" applyNumberFormat="1" applyFont="1" applyFill="1" applyProtection="1"/>
    <xf numFmtId="0" fontId="4" fillId="0" borderId="0" xfId="0" applyFont="1" applyProtection="1"/>
    <xf numFmtId="0" fontId="5" fillId="0" borderId="0" xfId="0" applyFont="1" applyFill="1" applyAlignment="1" applyProtection="1">
      <alignment horizontal="centerContinuous"/>
    </xf>
    <xf numFmtId="0" fontId="5" fillId="0" borderId="0" xfId="0" applyFont="1" applyFill="1" applyProtection="1"/>
    <xf numFmtId="0" fontId="5" fillId="0" borderId="0" xfId="0" applyFont="1" applyFill="1" applyAlignment="1" applyProtection="1">
      <alignment horizontal="right"/>
    </xf>
    <xf numFmtId="6" fontId="5" fillId="0" borderId="0" xfId="0" applyNumberFormat="1" applyFont="1" applyFill="1" applyProtection="1">
      <protection locked="0"/>
    </xf>
    <xf numFmtId="164" fontId="5" fillId="0" borderId="0" xfId="0" applyNumberFormat="1" applyFont="1" applyFill="1" applyProtection="1"/>
    <xf numFmtId="6" fontId="5" fillId="0" borderId="0" xfId="0" applyNumberFormat="1" applyFont="1" applyFill="1" applyProtection="1"/>
    <xf numFmtId="38" fontId="5" fillId="0" borderId="0" xfId="0" applyNumberFormat="1" applyFont="1" applyFill="1" applyProtection="1">
      <protection locked="0"/>
    </xf>
    <xf numFmtId="38" fontId="5" fillId="0" borderId="0" xfId="0" applyNumberFormat="1" applyFont="1" applyFill="1" applyProtection="1"/>
    <xf numFmtId="164" fontId="5" fillId="2" borderId="0" xfId="0" applyNumberFormat="1" applyFont="1" applyFill="1" applyProtection="1"/>
    <xf numFmtId="5" fontId="5" fillId="0" borderId="0" xfId="0" applyNumberFormat="1" applyFont="1" applyFill="1" applyProtection="1"/>
    <xf numFmtId="14" fontId="5" fillId="0" borderId="0" xfId="0" applyNumberFormat="1" applyFont="1" applyFill="1" applyProtection="1"/>
    <xf numFmtId="164" fontId="6" fillId="0" borderId="0" xfId="0" applyNumberFormat="1" applyFont="1" applyFill="1" applyProtection="1"/>
    <xf numFmtId="9" fontId="6" fillId="0" borderId="0" xfId="0" applyNumberFormat="1" applyFont="1" applyFill="1" applyProtection="1"/>
    <xf numFmtId="0" fontId="8" fillId="0" borderId="4" xfId="0" applyFont="1" applyFill="1" applyBorder="1" applyAlignment="1" applyProtection="1">
      <alignment horizontal="center"/>
    </xf>
    <xf numFmtId="0" fontId="9" fillId="0" borderId="0" xfId="0" applyFont="1" applyFill="1" applyProtection="1"/>
    <xf numFmtId="0" fontId="8" fillId="4" borderId="3" xfId="0" applyFont="1" applyFill="1" applyBorder="1" applyAlignment="1" applyProtection="1">
      <alignment horizontal="center"/>
    </xf>
    <xf numFmtId="0" fontId="8" fillId="4" borderId="5" xfId="0" applyFont="1" applyFill="1" applyBorder="1" applyAlignment="1" applyProtection="1">
      <alignment horizontal="center"/>
    </xf>
    <xf numFmtId="0" fontId="10" fillId="4" borderId="3" xfId="0" applyFont="1" applyFill="1" applyBorder="1" applyAlignment="1" applyProtection="1">
      <alignment horizontal="center"/>
    </xf>
    <xf numFmtId="0" fontId="10" fillId="4" borderId="5" xfId="0" applyFont="1" applyFill="1" applyBorder="1" applyAlignment="1" applyProtection="1">
      <alignment horizontal="center"/>
    </xf>
    <xf numFmtId="0" fontId="10" fillId="4" borderId="5" xfId="0" applyFont="1" applyFill="1" applyBorder="1" applyAlignment="1" applyProtection="1">
      <alignment horizontal="right"/>
    </xf>
    <xf numFmtId="0" fontId="6" fillId="4" borderId="0" xfId="0" applyFont="1" applyFill="1" applyProtection="1"/>
    <xf numFmtId="5" fontId="6" fillId="4" borderId="1" xfId="0" applyNumberFormat="1" applyFont="1" applyFill="1" applyBorder="1" applyProtection="1"/>
    <xf numFmtId="164" fontId="6" fillId="4" borderId="1" xfId="0" applyNumberFormat="1" applyFont="1" applyFill="1" applyBorder="1" applyProtection="1"/>
    <xf numFmtId="5" fontId="6" fillId="4" borderId="2" xfId="0" applyNumberFormat="1" applyFont="1" applyFill="1" applyBorder="1" applyProtection="1"/>
    <xf numFmtId="9" fontId="6" fillId="4" borderId="2" xfId="0" applyNumberFormat="1" applyFont="1" applyFill="1" applyBorder="1" applyProtection="1"/>
    <xf numFmtId="0" fontId="7" fillId="3" borderId="0" xfId="0" applyFont="1" applyFill="1" applyAlignment="1" applyProtection="1">
      <alignment horizontal="center" vertical="center"/>
    </xf>
  </cellXfs>
  <cellStyles count="2">
    <cellStyle name="Date_simple" xfId="1" xr:uid="{00000000-0005-0000-0000-00000000000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8">
    <pageSetUpPr autoPageBreaks="0" fitToPage="1"/>
  </sheetPr>
  <dimension ref="A1:K41"/>
  <sheetViews>
    <sheetView showGridLines="0" tabSelected="1" zoomScale="60" zoomScaleNormal="60" workbookViewId="0">
      <selection activeCell="E21" sqref="E21"/>
    </sheetView>
  </sheetViews>
  <sheetFormatPr defaultRowHeight="12.75" x14ac:dyDescent="0.2"/>
  <cols>
    <col min="1" max="1" width="4.7109375" style="1" customWidth="1"/>
    <col min="2" max="2" width="38.28515625" style="1" customWidth="1"/>
    <col min="3" max="3" width="13.85546875" style="1" customWidth="1"/>
    <col min="4" max="4" width="7.7109375" style="1" customWidth="1"/>
    <col min="5" max="5" width="4.85546875" style="1" customWidth="1"/>
    <col min="6" max="6" width="12" style="1" customWidth="1"/>
    <col min="7" max="7" width="9.28515625" style="1" bestFit="1" customWidth="1"/>
    <col min="8" max="8" width="11.140625" style="1" bestFit="1" customWidth="1"/>
    <col min="9" max="9" width="9.28515625" style="1" bestFit="1" customWidth="1"/>
    <col min="10" max="10" width="4.7109375" style="1" customWidth="1"/>
    <col min="11" max="16384" width="9.140625" style="1"/>
  </cols>
  <sheetData>
    <row r="1" spans="1:11" ht="10.5" customHeight="1" x14ac:dyDescent="0.2"/>
    <row r="2" spans="1:11" ht="18.75" customHeight="1" x14ac:dyDescent="0.2">
      <c r="B2" s="30" t="s">
        <v>0</v>
      </c>
      <c r="C2" s="30"/>
      <c r="D2" s="30"/>
      <c r="E2" s="30"/>
      <c r="F2" s="30"/>
      <c r="G2" s="30"/>
      <c r="H2" s="30"/>
      <c r="I2" s="30"/>
      <c r="J2" s="4"/>
      <c r="K2" s="4"/>
    </row>
    <row r="3" spans="1:11" ht="24.95" customHeight="1" x14ac:dyDescent="0.2">
      <c r="B3" s="30"/>
      <c r="C3" s="30"/>
      <c r="D3" s="30"/>
      <c r="E3" s="30"/>
      <c r="F3" s="30"/>
      <c r="G3" s="30"/>
      <c r="H3" s="30"/>
      <c r="I3" s="30"/>
      <c r="J3" s="4"/>
      <c r="K3" s="4"/>
    </row>
    <row r="4" spans="1:11" x14ac:dyDescent="0.2">
      <c r="B4" s="5"/>
      <c r="C4" s="5"/>
      <c r="D4" s="5"/>
      <c r="E4" s="4"/>
      <c r="F4" s="4"/>
    </row>
    <row r="5" spans="1:11" ht="14.1" customHeight="1" x14ac:dyDescent="0.2">
      <c r="B5" s="6"/>
      <c r="C5" s="7"/>
      <c r="D5" s="6"/>
      <c r="E5" s="6"/>
      <c r="F5" s="6"/>
      <c r="G5" s="6"/>
      <c r="H5" s="6"/>
      <c r="I5" s="6"/>
      <c r="J5" s="4"/>
      <c r="K5" s="4"/>
    </row>
    <row r="6" spans="1:11" ht="14.1" customHeight="1" x14ac:dyDescent="0.2">
      <c r="B6" s="6"/>
      <c r="C6" s="20" t="s">
        <v>1</v>
      </c>
      <c r="D6" s="20" t="s">
        <v>35</v>
      </c>
      <c r="E6" s="18"/>
      <c r="F6" s="22" t="s">
        <v>3</v>
      </c>
      <c r="G6" s="22" t="s">
        <v>2</v>
      </c>
      <c r="H6" s="22"/>
      <c r="I6" s="22" t="s">
        <v>2</v>
      </c>
      <c r="J6" s="4"/>
      <c r="K6" s="4"/>
    </row>
    <row r="7" spans="1:11" ht="14.1" customHeight="1" x14ac:dyDescent="0.2">
      <c r="B7" s="6"/>
      <c r="C7" s="21" t="s">
        <v>4</v>
      </c>
      <c r="D7" s="21" t="s">
        <v>5</v>
      </c>
      <c r="E7" s="18"/>
      <c r="F7" s="23" t="s">
        <v>6</v>
      </c>
      <c r="G7" s="23" t="s">
        <v>5</v>
      </c>
      <c r="H7" s="23" t="s">
        <v>7</v>
      </c>
      <c r="I7" s="24" t="s">
        <v>5</v>
      </c>
      <c r="J7" s="4"/>
      <c r="K7" s="4"/>
    </row>
    <row r="8" spans="1:11" ht="14.1" customHeight="1" x14ac:dyDescent="0.2">
      <c r="B8" s="19" t="s">
        <v>8</v>
      </c>
      <c r="C8" s="6"/>
      <c r="D8" s="6"/>
      <c r="E8" s="6"/>
      <c r="F8" s="6"/>
      <c r="G8" s="6"/>
      <c r="H8" s="6"/>
      <c r="I8" s="6"/>
      <c r="J8" s="4"/>
      <c r="K8" s="4"/>
    </row>
    <row r="9" spans="1:11" ht="14.1" customHeight="1" x14ac:dyDescent="0.2">
      <c r="B9" s="6" t="s">
        <v>9</v>
      </c>
      <c r="C9" s="8">
        <v>6000</v>
      </c>
      <c r="D9" s="9">
        <f>IF(C9,+C9/C40,"")</f>
        <v>0.13714285714285715</v>
      </c>
      <c r="E9" s="9"/>
      <c r="F9" s="8">
        <v>6500</v>
      </c>
      <c r="G9" s="9">
        <f>IF(F9,+F9/F40,"")</f>
        <v>0.13856320613941589</v>
      </c>
      <c r="H9" s="10">
        <f>IF(SUM(C9,F9),C9-F9,"")</f>
        <v>-500</v>
      </c>
      <c r="I9" s="9">
        <f>IF(SUM(H9),+H9/$H$40,"")</f>
        <v>0.15822784810126583</v>
      </c>
      <c r="J9" s="4"/>
      <c r="K9" s="4"/>
    </row>
    <row r="10" spans="1:11" ht="14.1" customHeight="1" x14ac:dyDescent="0.2">
      <c r="B10" s="6" t="s">
        <v>10</v>
      </c>
      <c r="C10" s="11">
        <v>7000</v>
      </c>
      <c r="D10" s="9">
        <f>IF(C10,+C10/C40,"")</f>
        <v>0.16</v>
      </c>
      <c r="E10" s="9"/>
      <c r="F10" s="11">
        <v>7100</v>
      </c>
      <c r="G10" s="9">
        <f>IF(F10,+F10/F40,"")</f>
        <v>0.15135365593690045</v>
      </c>
      <c r="H10" s="12">
        <f t="shared" ref="H10:H22" si="0">IF(SUM(C10,F10),C10-F10,"")</f>
        <v>-100</v>
      </c>
      <c r="I10" s="9">
        <f t="shared" ref="I10:I22" si="1">IF(SUM(H10),+H10/$H$40,"")</f>
        <v>3.1645569620253167E-2</v>
      </c>
      <c r="J10" s="4"/>
      <c r="K10" s="4"/>
    </row>
    <row r="11" spans="1:11" ht="14.1" customHeight="1" x14ac:dyDescent="0.2">
      <c r="B11" s="6" t="s">
        <v>11</v>
      </c>
      <c r="C11" s="11">
        <v>1000</v>
      </c>
      <c r="D11" s="9">
        <f>IF(C11,+C11/C40,"")</f>
        <v>2.2857142857142857E-2</v>
      </c>
      <c r="E11" s="9"/>
      <c r="F11" s="11">
        <v>900</v>
      </c>
      <c r="G11" s="9">
        <f>IF(F11,+F11/F40,"")</f>
        <v>1.9185674696226819E-2</v>
      </c>
      <c r="H11" s="12">
        <f t="shared" si="0"/>
        <v>100</v>
      </c>
      <c r="I11" s="9">
        <f t="shared" si="1"/>
        <v>-3.1645569620253167E-2</v>
      </c>
      <c r="J11" s="4"/>
      <c r="K11" s="4"/>
    </row>
    <row r="12" spans="1:11" ht="14.1" customHeight="1" x14ac:dyDescent="0.2">
      <c r="B12" s="6" t="s">
        <v>12</v>
      </c>
      <c r="C12" s="11">
        <v>2000</v>
      </c>
      <c r="D12" s="9">
        <f>IF(C12,+C12/C40,"")</f>
        <v>4.5714285714285714E-2</v>
      </c>
      <c r="E12" s="9"/>
      <c r="F12" s="11">
        <v>2000</v>
      </c>
      <c r="G12" s="9">
        <f>IF(F12,+F12/F40,"")</f>
        <v>4.2634832658281815E-2</v>
      </c>
      <c r="H12" s="12">
        <f t="shared" si="0"/>
        <v>0</v>
      </c>
      <c r="I12" s="9" t="str">
        <f t="shared" si="1"/>
        <v/>
      </c>
      <c r="J12" s="4"/>
      <c r="K12" s="4"/>
    </row>
    <row r="13" spans="1:11" ht="14.1" customHeight="1" x14ac:dyDescent="0.2">
      <c r="B13" s="6" t="s">
        <v>13</v>
      </c>
      <c r="C13" s="11">
        <v>400</v>
      </c>
      <c r="D13" s="9">
        <f>IF(C13,+C13/C40,"")</f>
        <v>9.1428571428571435E-3</v>
      </c>
      <c r="E13" s="9"/>
      <c r="F13" s="11">
        <v>1000</v>
      </c>
      <c r="G13" s="9">
        <f>IF(F13,+F13/F40,"")</f>
        <v>2.1317416329140908E-2</v>
      </c>
      <c r="H13" s="12">
        <f t="shared" si="0"/>
        <v>-600</v>
      </c>
      <c r="I13" s="9">
        <f t="shared" si="1"/>
        <v>0.189873417721519</v>
      </c>
      <c r="J13" s="4"/>
      <c r="K13" s="4"/>
    </row>
    <row r="14" spans="1:11" ht="14.1" customHeight="1" x14ac:dyDescent="0.2">
      <c r="B14" s="6" t="s">
        <v>14</v>
      </c>
      <c r="C14" s="11">
        <v>500</v>
      </c>
      <c r="D14" s="9">
        <f>IF(C14,+C14/C40,"")</f>
        <v>1.1428571428571429E-2</v>
      </c>
      <c r="E14" s="9"/>
      <c r="F14" s="11">
        <v>1500</v>
      </c>
      <c r="G14" s="9">
        <f>IF(F14,+F14/F40,"")</f>
        <v>3.1976124493711365E-2</v>
      </c>
      <c r="H14" s="12">
        <f t="shared" si="0"/>
        <v>-1000</v>
      </c>
      <c r="I14" s="9">
        <f t="shared" si="1"/>
        <v>0.31645569620253167</v>
      </c>
      <c r="J14" s="4"/>
      <c r="K14" s="4"/>
    </row>
    <row r="15" spans="1:11" ht="14.1" customHeight="1" x14ac:dyDescent="0.2">
      <c r="B15" s="6" t="s">
        <v>15</v>
      </c>
      <c r="C15" s="11">
        <v>500</v>
      </c>
      <c r="D15" s="9">
        <f>IF(C15,+C15/C40,"")</f>
        <v>1.1428571428571429E-2</v>
      </c>
      <c r="E15" s="9"/>
      <c r="F15" s="11">
        <v>500</v>
      </c>
      <c r="G15" s="9">
        <f>IF(F15,+F15/F40,"")</f>
        <v>1.0658708164570454E-2</v>
      </c>
      <c r="H15" s="12">
        <f t="shared" si="0"/>
        <v>0</v>
      </c>
      <c r="I15" s="9" t="str">
        <f t="shared" si="1"/>
        <v/>
      </c>
      <c r="J15" s="4"/>
      <c r="K15" s="4"/>
    </row>
    <row r="16" spans="1:11" ht="14.1" customHeight="1" x14ac:dyDescent="0.2">
      <c r="B16" s="6" t="s">
        <v>16</v>
      </c>
      <c r="C16" s="11">
        <v>500</v>
      </c>
      <c r="D16" s="9">
        <f>IF(C16,+C16/C40,"")</f>
        <v>1.1428571428571429E-2</v>
      </c>
      <c r="E16" s="9"/>
      <c r="F16" s="11">
        <v>760</v>
      </c>
      <c r="G16" s="9">
        <f>IF(F16,+F16/F40,"")</f>
        <v>1.6201236410147091E-2</v>
      </c>
      <c r="H16" s="12">
        <f t="shared" si="0"/>
        <v>-260</v>
      </c>
      <c r="I16" s="9">
        <f t="shared" si="1"/>
        <v>8.2278481012658222E-2</v>
      </c>
      <c r="J16" s="4"/>
      <c r="K16" s="4"/>
    </row>
    <row r="17" spans="2:11" ht="14.1" customHeight="1" x14ac:dyDescent="0.2">
      <c r="B17" s="6" t="s">
        <v>17</v>
      </c>
      <c r="C17" s="11">
        <v>600</v>
      </c>
      <c r="D17" s="9">
        <f>IF(C17,+C17/C40,"")</f>
        <v>1.3714285714285714E-2</v>
      </c>
      <c r="E17" s="9"/>
      <c r="F17" s="11">
        <v>600</v>
      </c>
      <c r="G17" s="9">
        <f>IF(F17,+F17/F40,"")</f>
        <v>1.2790449797484544E-2</v>
      </c>
      <c r="H17" s="12">
        <f t="shared" si="0"/>
        <v>0</v>
      </c>
      <c r="I17" s="9" t="str">
        <f t="shared" si="1"/>
        <v/>
      </c>
      <c r="J17" s="4"/>
      <c r="K17" s="4"/>
    </row>
    <row r="18" spans="2:11" ht="14.1" customHeight="1" x14ac:dyDescent="0.2">
      <c r="B18" s="6" t="s">
        <v>18</v>
      </c>
      <c r="C18" s="11">
        <v>1000</v>
      </c>
      <c r="D18" s="9">
        <f>IF(C18,+C18/C40,"")</f>
        <v>2.2857142857142857E-2</v>
      </c>
      <c r="E18" s="9"/>
      <c r="F18" s="11">
        <v>1000</v>
      </c>
      <c r="G18" s="9">
        <f>IF(F18,+F18/F40,"")</f>
        <v>2.1317416329140908E-2</v>
      </c>
      <c r="H18" s="12">
        <f t="shared" si="0"/>
        <v>0</v>
      </c>
      <c r="I18" s="9" t="str">
        <f t="shared" si="1"/>
        <v/>
      </c>
      <c r="J18" s="4"/>
      <c r="K18" s="4"/>
    </row>
    <row r="19" spans="2:11" ht="14.1" customHeight="1" x14ac:dyDescent="0.2">
      <c r="B19" s="6" t="s">
        <v>19</v>
      </c>
      <c r="C19" s="11">
        <v>500</v>
      </c>
      <c r="D19" s="9">
        <f>IF(C19,+C19/C40,"")</f>
        <v>1.1428571428571429E-2</v>
      </c>
      <c r="E19" s="9"/>
      <c r="F19" s="11">
        <v>500</v>
      </c>
      <c r="G19" s="9">
        <f>IF(F19,+F19/F40,"")</f>
        <v>1.0658708164570454E-2</v>
      </c>
      <c r="H19" s="12">
        <f t="shared" si="0"/>
        <v>0</v>
      </c>
      <c r="I19" s="9" t="str">
        <f t="shared" si="1"/>
        <v/>
      </c>
      <c r="J19" s="4"/>
      <c r="K19" s="4"/>
    </row>
    <row r="20" spans="2:11" ht="14.1" customHeight="1" x14ac:dyDescent="0.2">
      <c r="B20" s="6" t="s">
        <v>20</v>
      </c>
      <c r="C20" s="11">
        <v>300</v>
      </c>
      <c r="D20" s="9">
        <f>IF(C20,+C20/C40,"")</f>
        <v>6.8571428571428568E-3</v>
      </c>
      <c r="E20" s="13"/>
      <c r="F20" s="11">
        <v>300</v>
      </c>
      <c r="G20" s="9">
        <f>IF(F20,+F20/F40,"")</f>
        <v>6.3952248987422721E-3</v>
      </c>
      <c r="H20" s="12">
        <f t="shared" si="0"/>
        <v>0</v>
      </c>
      <c r="I20" s="9" t="str">
        <f t="shared" si="1"/>
        <v/>
      </c>
      <c r="J20" s="4"/>
      <c r="K20" s="4"/>
    </row>
    <row r="21" spans="2:11" ht="14.1" customHeight="1" x14ac:dyDescent="0.2">
      <c r="B21" s="6" t="s">
        <v>21</v>
      </c>
      <c r="C21" s="11">
        <v>3000</v>
      </c>
      <c r="D21" s="9">
        <f>IF(C21,+C21/C40,"")</f>
        <v>6.8571428571428575E-2</v>
      </c>
      <c r="E21" s="13"/>
      <c r="F21" s="11">
        <v>3300</v>
      </c>
      <c r="G21" s="9">
        <f>IF(F21,+F21/F40,"")</f>
        <v>7.0347473886164996E-2</v>
      </c>
      <c r="H21" s="12">
        <f t="shared" si="0"/>
        <v>-300</v>
      </c>
      <c r="I21" s="9">
        <f t="shared" si="1"/>
        <v>9.49367088607595E-2</v>
      </c>
      <c r="J21" s="4"/>
      <c r="K21" s="4"/>
    </row>
    <row r="22" spans="2:11" ht="14.1" customHeight="1" x14ac:dyDescent="0.2">
      <c r="B22" s="6" t="s">
        <v>22</v>
      </c>
      <c r="C22" s="11">
        <v>500</v>
      </c>
      <c r="D22" s="9">
        <f>IF(C22,+C22/C40,"")</f>
        <v>1.1428571428571429E-2</v>
      </c>
      <c r="E22" s="13"/>
      <c r="F22" s="11">
        <v>500</v>
      </c>
      <c r="G22" s="9">
        <f>IF(F22,+F22/F40,"")</f>
        <v>1.0658708164570454E-2</v>
      </c>
      <c r="H22" s="12">
        <f t="shared" si="0"/>
        <v>0</v>
      </c>
      <c r="I22" s="9" t="str">
        <f t="shared" si="1"/>
        <v/>
      </c>
      <c r="J22" s="4"/>
      <c r="K22" s="4"/>
    </row>
    <row r="23" spans="2:11" ht="14.1" customHeight="1" x14ac:dyDescent="0.2">
      <c r="B23" s="25" t="s">
        <v>23</v>
      </c>
      <c r="C23" s="26">
        <f>IF(SUM(C9:C22),SUM(C9:C22),"")</f>
        <v>23800</v>
      </c>
      <c r="D23" s="27">
        <f>IF(SUM(C23),+C23/C40,"")</f>
        <v>0.54400000000000004</v>
      </c>
      <c r="E23" s="16"/>
      <c r="F23" s="26">
        <f>IF(SUM(F9:F22),SUM(F9:F22),"")</f>
        <v>26460</v>
      </c>
      <c r="G23" s="27">
        <f>IF(SUM(F23),+F23/F40,"")</f>
        <v>0.56405883606906848</v>
      </c>
      <c r="H23" s="26">
        <f>IF(SUM(H9:H22),SUM(H9:H22),"")</f>
        <v>-2660</v>
      </c>
      <c r="I23" s="27">
        <f>IF(SUM(H23),+H23/H40,"")</f>
        <v>0.84177215189873422</v>
      </c>
      <c r="J23" s="4"/>
      <c r="K23" s="4"/>
    </row>
    <row r="24" spans="2:11" ht="14.1" customHeight="1" x14ac:dyDescent="0.2">
      <c r="B24" s="2"/>
      <c r="C24" s="2"/>
      <c r="D24" s="3"/>
      <c r="E24" s="3"/>
      <c r="F24" s="2"/>
      <c r="G24" s="2"/>
      <c r="H24" s="2"/>
      <c r="I24" s="2"/>
    </row>
    <row r="25" spans="2:11" ht="14.1" customHeight="1" x14ac:dyDescent="0.2">
      <c r="B25" s="6"/>
      <c r="C25" s="6"/>
      <c r="D25" s="9"/>
      <c r="E25" s="9"/>
      <c r="F25" s="6"/>
      <c r="G25" s="6"/>
      <c r="H25" s="6"/>
      <c r="I25" s="6"/>
      <c r="J25" s="4"/>
      <c r="K25" s="4"/>
    </row>
    <row r="26" spans="2:11" ht="14.1" customHeight="1" x14ac:dyDescent="0.2">
      <c r="B26" s="19" t="s">
        <v>24</v>
      </c>
      <c r="C26" s="6"/>
      <c r="D26" s="9"/>
      <c r="E26" s="9"/>
      <c r="F26" s="6"/>
      <c r="G26" s="6"/>
      <c r="H26" s="6"/>
      <c r="I26" s="6"/>
      <c r="J26" s="4"/>
      <c r="K26" s="4"/>
    </row>
    <row r="27" spans="2:11" ht="14.1" customHeight="1" x14ac:dyDescent="0.2">
      <c r="B27" s="6" t="s">
        <v>25</v>
      </c>
      <c r="C27" s="8">
        <v>10000</v>
      </c>
      <c r="D27" s="9">
        <f>IF(C27,+C27/C40,"")</f>
        <v>0.22857142857142856</v>
      </c>
      <c r="E27" s="9"/>
      <c r="F27" s="8">
        <v>11000</v>
      </c>
      <c r="G27" s="9">
        <f>IF(F27,+F27/F40,"")</f>
        <v>0.23449157962054998</v>
      </c>
      <c r="H27" s="10">
        <f>IF(SUM(C27,F27),C27-F27,"")</f>
        <v>-1000</v>
      </c>
      <c r="I27" s="9">
        <f>IF(SUM(H27),+H27/$H$40,"")</f>
        <v>0.31645569620253167</v>
      </c>
      <c r="J27" s="4"/>
      <c r="K27" s="4"/>
    </row>
    <row r="28" spans="2:11" ht="14.1" customHeight="1" x14ac:dyDescent="0.2">
      <c r="B28" s="6" t="s">
        <v>26</v>
      </c>
      <c r="C28" s="11">
        <v>1000</v>
      </c>
      <c r="D28" s="9">
        <f>IF(C28,+C28/C40,"")</f>
        <v>2.2857142857142857E-2</v>
      </c>
      <c r="E28" s="9"/>
      <c r="F28" s="11">
        <v>1200</v>
      </c>
      <c r="G28" s="9">
        <f>IF(F28,+F28/F40,"")</f>
        <v>2.5580899594969089E-2</v>
      </c>
      <c r="H28" s="12">
        <f t="shared" ref="H28:H36" si="2">IF(SUM(C28,F28),C28-F28,"")</f>
        <v>-200</v>
      </c>
      <c r="I28" s="9">
        <f t="shared" ref="I28:I36" si="3">IF(SUM(H28),+H28/$H$40,"")</f>
        <v>6.3291139240506333E-2</v>
      </c>
      <c r="J28" s="4"/>
      <c r="K28" s="4"/>
    </row>
    <row r="29" spans="2:11" ht="14.1" customHeight="1" x14ac:dyDescent="0.2">
      <c r="B29" s="6" t="s">
        <v>27</v>
      </c>
      <c r="C29" s="11">
        <v>500</v>
      </c>
      <c r="D29" s="9">
        <f>IF(C29,+C29/C40,"")</f>
        <v>1.1428571428571429E-2</v>
      </c>
      <c r="E29" s="9"/>
      <c r="F29" s="11">
        <v>600</v>
      </c>
      <c r="G29" s="9">
        <f>IF(F29,+F29/F40,"")</f>
        <v>1.2790449797484544E-2</v>
      </c>
      <c r="H29" s="12">
        <f t="shared" si="2"/>
        <v>-100</v>
      </c>
      <c r="I29" s="9">
        <f t="shared" si="3"/>
        <v>3.1645569620253167E-2</v>
      </c>
      <c r="J29" s="4"/>
      <c r="K29" s="4"/>
    </row>
    <row r="30" spans="2:11" ht="14.1" customHeight="1" x14ac:dyDescent="0.2">
      <c r="B30" s="6" t="s">
        <v>28</v>
      </c>
      <c r="C30" s="11">
        <v>5000</v>
      </c>
      <c r="D30" s="9">
        <f>IF(C30,+C30/C40,"")</f>
        <v>0.11428571428571428</v>
      </c>
      <c r="E30" s="9"/>
      <c r="F30" s="11">
        <v>4000</v>
      </c>
      <c r="G30" s="9">
        <f>IF(F30,+F30/F40,"")</f>
        <v>8.5269665316563631E-2</v>
      </c>
      <c r="H30" s="12">
        <f t="shared" si="2"/>
        <v>1000</v>
      </c>
      <c r="I30" s="9">
        <f t="shared" si="3"/>
        <v>-0.31645569620253167</v>
      </c>
      <c r="J30" s="4"/>
      <c r="K30" s="4"/>
    </row>
    <row r="31" spans="2:11" ht="14.1" customHeight="1" x14ac:dyDescent="0.2">
      <c r="B31" s="6" t="s">
        <v>29</v>
      </c>
      <c r="C31" s="11">
        <v>1000</v>
      </c>
      <c r="D31" s="9">
        <f>IF(C31,+C31/C40,"")</f>
        <v>2.2857142857142857E-2</v>
      </c>
      <c r="E31" s="9"/>
      <c r="F31" s="11">
        <v>1200</v>
      </c>
      <c r="G31" s="9">
        <f>IF(F31,+F31/F40,"")</f>
        <v>2.5580899594969089E-2</v>
      </c>
      <c r="H31" s="12">
        <f t="shared" si="2"/>
        <v>-200</v>
      </c>
      <c r="I31" s="9">
        <f t="shared" si="3"/>
        <v>6.3291139240506333E-2</v>
      </c>
      <c r="J31" s="4"/>
      <c r="K31" s="4"/>
    </row>
    <row r="32" spans="2:11" ht="14.1" customHeight="1" x14ac:dyDescent="0.2">
      <c r="B32" s="6" t="s">
        <v>21</v>
      </c>
      <c r="C32" s="11">
        <v>500</v>
      </c>
      <c r="D32" s="9">
        <f>IF(C32,+C32/C40,"")</f>
        <v>1.1428571428571429E-2</v>
      </c>
      <c r="E32" s="9"/>
      <c r="F32" s="11">
        <v>500</v>
      </c>
      <c r="G32" s="9">
        <f>IF(F32,+F32/F40,"")</f>
        <v>1.0658708164570454E-2</v>
      </c>
      <c r="H32" s="12">
        <f t="shared" si="2"/>
        <v>0</v>
      </c>
      <c r="I32" s="9" t="str">
        <f t="shared" si="3"/>
        <v/>
      </c>
      <c r="J32" s="4"/>
      <c r="K32" s="4"/>
    </row>
    <row r="33" spans="2:11" ht="14.1" customHeight="1" x14ac:dyDescent="0.2">
      <c r="B33" s="6" t="s">
        <v>30</v>
      </c>
      <c r="C33" s="11">
        <v>500</v>
      </c>
      <c r="D33" s="9">
        <f>IF(C33,+C33/C40,"")</f>
        <v>1.1428571428571429E-2</v>
      </c>
      <c r="E33" s="9"/>
      <c r="F33" s="11">
        <v>500</v>
      </c>
      <c r="G33" s="9">
        <f>IF(F33,+F33/F40,"")</f>
        <v>1.0658708164570454E-2</v>
      </c>
      <c r="H33" s="12">
        <f t="shared" si="2"/>
        <v>0</v>
      </c>
      <c r="I33" s="9" t="str">
        <f t="shared" si="3"/>
        <v/>
      </c>
      <c r="J33" s="4"/>
      <c r="K33" s="4"/>
    </row>
    <row r="34" spans="2:11" ht="14.1" customHeight="1" x14ac:dyDescent="0.2">
      <c r="B34" s="6" t="s">
        <v>31</v>
      </c>
      <c r="C34" s="11">
        <v>500</v>
      </c>
      <c r="D34" s="9">
        <f>IF(C34,+C34/C40,"")</f>
        <v>1.1428571428571429E-2</v>
      </c>
      <c r="E34" s="9"/>
      <c r="F34" s="11">
        <v>500</v>
      </c>
      <c r="G34" s="9">
        <f>IF(F34,+F34/F40,"")</f>
        <v>1.0658708164570454E-2</v>
      </c>
      <c r="H34" s="12">
        <f t="shared" si="2"/>
        <v>0</v>
      </c>
      <c r="I34" s="9" t="str">
        <f t="shared" si="3"/>
        <v/>
      </c>
      <c r="J34" s="4"/>
      <c r="K34" s="4"/>
    </row>
    <row r="35" spans="2:11" ht="14.1" customHeight="1" x14ac:dyDescent="0.2">
      <c r="B35" s="6" t="s">
        <v>32</v>
      </c>
      <c r="C35" s="11">
        <v>750</v>
      </c>
      <c r="D35" s="9">
        <f>IF(C35,+C35/C40,"")</f>
        <v>1.7142857142857144E-2</v>
      </c>
      <c r="E35" s="9"/>
      <c r="F35" s="11">
        <v>750</v>
      </c>
      <c r="G35" s="9">
        <f>IF(F35,+F35/F40,"")</f>
        <v>1.5988062246855683E-2</v>
      </c>
      <c r="H35" s="12">
        <f t="shared" si="2"/>
        <v>0</v>
      </c>
      <c r="I35" s="9" t="str">
        <f t="shared" si="3"/>
        <v/>
      </c>
      <c r="J35" s="4"/>
      <c r="K35" s="4"/>
    </row>
    <row r="36" spans="2:11" ht="14.1" customHeight="1" x14ac:dyDescent="0.2">
      <c r="B36" s="6" t="s">
        <v>33</v>
      </c>
      <c r="C36" s="11">
        <v>200</v>
      </c>
      <c r="D36" s="9">
        <f>IF(C36,+C36/C40,"")</f>
        <v>4.5714285714285718E-3</v>
      </c>
      <c r="E36" s="9"/>
      <c r="F36" s="11">
        <v>200</v>
      </c>
      <c r="G36" s="9">
        <f>IF(F36,+F36/F40,"")</f>
        <v>4.2634832658281817E-3</v>
      </c>
      <c r="H36" s="12">
        <f t="shared" si="2"/>
        <v>0</v>
      </c>
      <c r="I36" s="9" t="str">
        <f t="shared" si="3"/>
        <v/>
      </c>
      <c r="J36" s="4"/>
      <c r="K36" s="4"/>
    </row>
    <row r="37" spans="2:11" ht="14.1" customHeight="1" x14ac:dyDescent="0.2">
      <c r="B37" s="25" t="s">
        <v>23</v>
      </c>
      <c r="C37" s="26">
        <f>IF(SUM(C27:C36),SUM(C27:C36),"")</f>
        <v>19950</v>
      </c>
      <c r="D37" s="27">
        <f>IF(SUM(C37),+C37/C40,"")</f>
        <v>0.45600000000000002</v>
      </c>
      <c r="E37" s="16"/>
      <c r="F37" s="26">
        <f>IF(SUM(F27:F36),SUM(F27:F36),"")</f>
        <v>20450</v>
      </c>
      <c r="G37" s="27">
        <f>IF(SUM(F37),+F37/F40,"")</f>
        <v>0.43594116393093157</v>
      </c>
      <c r="H37" s="26">
        <f>IF(SUM(H27:H36),SUM(H27:H36),"")</f>
        <v>-500</v>
      </c>
      <c r="I37" s="27">
        <f>IF(SUM(H37),+H37/H40,"")</f>
        <v>0.15822784810126583</v>
      </c>
      <c r="J37" s="4"/>
      <c r="K37" s="4"/>
    </row>
    <row r="38" spans="2:11" ht="14.1" customHeight="1" x14ac:dyDescent="0.2">
      <c r="B38" s="6"/>
      <c r="C38" s="14"/>
      <c r="D38" s="9"/>
      <c r="E38" s="9"/>
      <c r="F38" s="6"/>
      <c r="G38" s="6"/>
      <c r="H38" s="15"/>
      <c r="I38" s="15"/>
      <c r="J38" s="4"/>
      <c r="K38" s="4"/>
    </row>
    <row r="39" spans="2:11" ht="14.1" customHeight="1" x14ac:dyDescent="0.2">
      <c r="B39" s="6"/>
      <c r="C39" s="14"/>
      <c r="D39" s="9"/>
      <c r="E39" s="9"/>
      <c r="F39" s="6"/>
      <c r="G39" s="6"/>
      <c r="H39" s="15"/>
      <c r="I39" s="15"/>
      <c r="J39" s="4"/>
      <c r="K39" s="4"/>
    </row>
    <row r="40" spans="2:11" ht="14.1" customHeight="1" thickBot="1" x14ac:dyDescent="0.25">
      <c r="B40" s="25" t="s">
        <v>34</v>
      </c>
      <c r="C40" s="28">
        <f>IF(SUM(C9:C22,C27:C36),SUM(C9:C22,C27:C36),"")</f>
        <v>43750</v>
      </c>
      <c r="D40" s="29">
        <f>IF(SUM(C40),SUM(D9:D22)+SUM(D27:D36),"")</f>
        <v>1.0000000000000002</v>
      </c>
      <c r="E40" s="17"/>
      <c r="F40" s="28">
        <f>IF(SUM(F9:F22,F27:F36),SUM(F9:F22,F27:F36),"")</f>
        <v>46910</v>
      </c>
      <c r="G40" s="29">
        <f>IF(SUM(F40),SUM(G9:G22)+SUM(G27:G36),"")</f>
        <v>1</v>
      </c>
      <c r="H40" s="28">
        <f>IF(SUM(H9:H22,H27:H36),SUM(H9:H22,H27:H36),"")</f>
        <v>-3160</v>
      </c>
      <c r="I40" s="29">
        <f>IF(SUM(H40),SUM(I9:I22)+SUM(I27:I36),"")</f>
        <v>1</v>
      </c>
      <c r="J40" s="4"/>
      <c r="K40" s="4"/>
    </row>
    <row r="41" spans="2:11" ht="13.5" thickTop="1" x14ac:dyDescent="0.2">
      <c r="B41" s="4"/>
      <c r="C41" s="4"/>
      <c r="D41" s="4"/>
      <c r="E41" s="4"/>
      <c r="F41" s="4"/>
      <c r="G41" s="4"/>
      <c r="H41" s="4"/>
      <c r="I41" s="4"/>
      <c r="J41" s="4"/>
      <c r="K41" s="4"/>
    </row>
  </sheetData>
  <mergeCells count="1">
    <mergeCell ref="B2:I3"/>
  </mergeCells>
  <phoneticPr fontId="0" type="noConversion"/>
  <printOptions horizontalCentered="1"/>
  <pageMargins left="0.23622047244094491" right="0.23622047244094491" top="0.74803149606299213" bottom="0.74803149606299213" header="0.23622047244094491" footer="0.51181102362204722"/>
  <pageSetup scale="92" orientation="portrait" horizontalDpi="4294967294" verticalDpi="300" r:id="rId1"/>
  <headerFooter alignWithMargins="0">
    <oddFooter>&amp;C© Copyright, 2006, Jaxworks,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Startup Budget</vt:lpstr>
    </vt:vector>
  </TitlesOfParts>
  <Company>JaxWorks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Budget</dc:title>
  <dc:creator>JaxWorks</dc:creator>
  <dc:description>© Copyright, 2014, Jaxworks, All Rights Reserved.</dc:description>
  <cp:lastModifiedBy>Sunbal</cp:lastModifiedBy>
  <cp:lastPrinted>2022-04-26T05:55:21Z</cp:lastPrinted>
  <dcterms:created xsi:type="dcterms:W3CDTF">2004-04-05T00:42:45Z</dcterms:created>
  <dcterms:modified xsi:type="dcterms:W3CDTF">2022-04-26T05:55:55Z</dcterms:modified>
</cp:coreProperties>
</file>